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ho\Documents\CraftBandLabo\PostData\Knot\"/>
    </mc:Choice>
  </mc:AlternateContent>
  <bookViews>
    <workbookView xWindow="0" yWindow="0" windowWidth="38376" windowHeight="17724"/>
  </bookViews>
  <sheets>
    <sheet name="測定値" sheetId="1" r:id="rId1"/>
    <sheet name="比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7" i="1" l="1"/>
  <c r="W47" i="1"/>
  <c r="V47" i="1"/>
  <c r="W46" i="1"/>
  <c r="X46" i="1"/>
  <c r="V46" i="1"/>
  <c r="U46" i="1"/>
  <c r="U41" i="1"/>
  <c r="P47" i="1"/>
  <c r="O47" i="1"/>
  <c r="N47" i="1"/>
  <c r="M41" i="1"/>
  <c r="M46" i="1" s="1"/>
  <c r="N46" i="1"/>
  <c r="O46" i="1"/>
  <c r="P46" i="1"/>
  <c r="F7" i="2"/>
  <c r="F8" i="2"/>
  <c r="F9" i="2"/>
  <c r="F10" i="2"/>
  <c r="F11" i="2"/>
  <c r="F12" i="2"/>
  <c r="F13" i="2"/>
  <c r="F14" i="2"/>
  <c r="F15" i="2"/>
  <c r="F16" i="2"/>
  <c r="F17" i="2"/>
  <c r="F6" i="2"/>
  <c r="L7" i="2" l="1"/>
  <c r="L8" i="2"/>
  <c r="L9" i="2"/>
  <c r="L10" i="2"/>
  <c r="L11" i="2"/>
  <c r="L12" i="2"/>
  <c r="L13" i="2"/>
  <c r="L14" i="2"/>
  <c r="L15" i="2"/>
  <c r="L16" i="2"/>
  <c r="L17" i="2"/>
  <c r="L6" i="2"/>
  <c r="G42" i="1"/>
  <c r="D42" i="1"/>
  <c r="I42" i="1" s="1"/>
  <c r="G41" i="1"/>
  <c r="D41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G2" i="1"/>
  <c r="H41" i="1" l="1"/>
  <c r="H42" i="1"/>
  <c r="I41" i="1"/>
</calcChain>
</file>

<file path=xl/sharedStrings.xml><?xml version="1.0" encoding="utf-8"?>
<sst xmlns="http://schemas.openxmlformats.org/spreadsheetml/2006/main" count="101" uniqueCount="38">
  <si>
    <t>2D固定値</t>
    <rPh sb="2" eb="5">
      <t>コテイチ</t>
    </rPh>
    <phoneticPr fontId="3"/>
  </si>
  <si>
    <t>ひも幅に対する比率</t>
    <rPh sb="2" eb="3">
      <t>ハバ</t>
    </rPh>
    <rPh sb="4" eb="5">
      <t>タイ</t>
    </rPh>
    <rPh sb="7" eb="9">
      <t>ヒリツ</t>
    </rPh>
    <phoneticPr fontId="3"/>
  </si>
  <si>
    <t>D</t>
    <phoneticPr fontId="3"/>
  </si>
  <si>
    <t>L</t>
    <phoneticPr fontId="3"/>
  </si>
  <si>
    <t>S</t>
    <phoneticPr fontId="3"/>
  </si>
  <si>
    <t>13本幅</t>
    <rPh sb="2" eb="3">
      <t>ホン</t>
    </rPh>
    <rPh sb="3" eb="4">
      <t>ハバ</t>
    </rPh>
    <phoneticPr fontId="3"/>
  </si>
  <si>
    <t>本幅</t>
    <rPh sb="0" eb="1">
      <t>ホン</t>
    </rPh>
    <rPh sb="1" eb="2">
      <t>ハバ</t>
    </rPh>
    <phoneticPr fontId="3"/>
  </si>
  <si>
    <t>ひも幅</t>
    <rPh sb="2" eb="3">
      <t>ハバ</t>
    </rPh>
    <phoneticPr fontId="3"/>
  </si>
  <si>
    <t>要尺</t>
    <rPh sb="0" eb="2">
      <t>ヨウジャク</t>
    </rPh>
    <phoneticPr fontId="3"/>
  </si>
  <si>
    <t>コマ長</t>
    <rPh sb="2" eb="3">
      <t>チョウ</t>
    </rPh>
    <phoneticPr fontId="3"/>
  </si>
  <si>
    <t>要尺比</t>
    <rPh sb="0" eb="1">
      <t>ヨウ</t>
    </rPh>
    <rPh sb="1" eb="2">
      <t>シャク</t>
    </rPh>
    <rPh sb="2" eb="3">
      <t>ヒ</t>
    </rPh>
    <phoneticPr fontId="3"/>
  </si>
  <si>
    <t>12本幅</t>
    <rPh sb="2" eb="4">
      <t>ホンハバ</t>
    </rPh>
    <phoneticPr fontId="3"/>
  </si>
  <si>
    <t>要尺</t>
    <rPh sb="0" eb="1">
      <t>ヨウ</t>
    </rPh>
    <rPh sb="1" eb="2">
      <t>シャク</t>
    </rPh>
    <phoneticPr fontId="3"/>
  </si>
  <si>
    <t>PPバンド</t>
    <phoneticPr fontId="3"/>
  </si>
  <si>
    <t>PPバンド</t>
  </si>
  <si>
    <t>2D値</t>
    <rPh sb="2" eb="3">
      <t>チ</t>
    </rPh>
    <phoneticPr fontId="3"/>
  </si>
  <si>
    <r>
      <rPr>
        <b/>
        <sz val="11"/>
        <color rgb="FF92D050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3"/>
        <charset val="128"/>
        <scheme val="minor"/>
      </rPr>
      <t>/</t>
    </r>
    <r>
      <rPr>
        <b/>
        <sz val="11"/>
        <color rgb="FF00B0F0"/>
        <rFont val="ＭＳ Ｐゴシック"/>
        <family val="3"/>
        <charset val="128"/>
        <scheme val="minor"/>
      </rPr>
      <t>S</t>
    </r>
    <phoneticPr fontId="3"/>
  </si>
  <si>
    <r>
      <rPr>
        <b/>
        <sz val="11"/>
        <color rgb="FF92D050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D</t>
    </r>
    <phoneticPr fontId="3"/>
  </si>
  <si>
    <r>
      <rPr>
        <b/>
        <sz val="11"/>
        <color rgb="FF00B0F0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D</t>
    </r>
    <phoneticPr fontId="3"/>
  </si>
  <si>
    <t>要尺のa</t>
    <rPh sb="0" eb="2">
      <t>ヨウシャク</t>
    </rPh>
    <phoneticPr fontId="3"/>
  </si>
  <si>
    <t>要尺のb</t>
    <rPh sb="0" eb="2">
      <t>ヨウシャク</t>
    </rPh>
    <phoneticPr fontId="3"/>
  </si>
  <si>
    <t>13本幅</t>
    <rPh sb="2" eb="4">
      <t>ホンハバ</t>
    </rPh>
    <phoneticPr fontId="3"/>
  </si>
  <si>
    <t>12本幅</t>
    <rPh sb="2" eb="4">
      <t>ホンハバ</t>
    </rPh>
    <phoneticPr fontId="3"/>
  </si>
  <si>
    <t>PPバンド</t>
    <phoneticPr fontId="3"/>
  </si>
  <si>
    <t>コマ寸法のa</t>
    <rPh sb="2" eb="4">
      <t>スンポウ</t>
    </rPh>
    <phoneticPr fontId="3"/>
  </si>
  <si>
    <t>コマ寸法のb</t>
    <rPh sb="2" eb="4">
      <t>スンポウ</t>
    </rPh>
    <phoneticPr fontId="3"/>
  </si>
  <si>
    <t>2D値</t>
    <rPh sb="2" eb="3">
      <t>チ</t>
    </rPh>
    <phoneticPr fontId="3"/>
  </si>
  <si>
    <t>要尺の係数a</t>
    <rPh sb="0" eb="2">
      <t>ヨウシャク</t>
    </rPh>
    <rPh sb="3" eb="5">
      <t>ケイスウ</t>
    </rPh>
    <phoneticPr fontId="3"/>
  </si>
  <si>
    <t>要尺の係数b</t>
    <rPh sb="0" eb="2">
      <t>ヨウシャク</t>
    </rPh>
    <rPh sb="3" eb="5">
      <t>ケイスウ</t>
    </rPh>
    <phoneticPr fontId="3"/>
  </si>
  <si>
    <t>←2D値(6.43)で割る</t>
    <rPh sb="3" eb="4">
      <t>チ</t>
    </rPh>
    <rPh sb="11" eb="12">
      <t>ワ</t>
    </rPh>
    <phoneticPr fontId="3"/>
  </si>
  <si>
    <t>←バンド幅で割る</t>
    <rPh sb="4" eb="5">
      <t>ハバ</t>
    </rPh>
    <rPh sb="6" eb="7">
      <t>ワ</t>
    </rPh>
    <phoneticPr fontId="3"/>
  </si>
  <si>
    <t>←2D値(2.236)で割る</t>
    <rPh sb="3" eb="4">
      <t>チ</t>
    </rPh>
    <rPh sb="12" eb="13">
      <t>ワ</t>
    </rPh>
    <phoneticPr fontId="3"/>
  </si>
  <si>
    <t>コマ寸法の係数a</t>
    <rPh sb="2" eb="4">
      <t>スンポウ</t>
    </rPh>
    <rPh sb="5" eb="7">
      <t>ケイスウ</t>
    </rPh>
    <phoneticPr fontId="3"/>
  </si>
  <si>
    <t>コマ寸法の係数b</t>
    <rPh sb="2" eb="4">
      <t>スンポウ</t>
    </rPh>
    <rPh sb="5" eb="7">
      <t>ケイスウ</t>
    </rPh>
    <phoneticPr fontId="3"/>
  </si>
  <si>
    <t>コマ寸法</t>
    <rPh sb="2" eb="4">
      <t>スンポウ</t>
    </rPh>
    <phoneticPr fontId="3"/>
  </si>
  <si>
    <t>コマ寸法比</t>
    <rPh sb="2" eb="4">
      <t>スンポウ</t>
    </rPh>
    <rPh sb="4" eb="5">
      <t>ヒ</t>
    </rPh>
    <phoneticPr fontId="3"/>
  </si>
  <si>
    <t>要尺/コマ寸法</t>
    <rPh sb="0" eb="1">
      <t>ヨウ</t>
    </rPh>
    <rPh sb="1" eb="2">
      <t>シャク</t>
    </rPh>
    <rPh sb="5" eb="7">
      <t>スンポウ</t>
    </rPh>
    <phoneticPr fontId="3"/>
  </si>
  <si>
    <t>単位:mm</t>
    <rPh sb="0" eb="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</si>
</sst>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92D05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C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9" fontId="0" fillId="0" borderId="0" xfId="1" applyFont="1">
      <alignment vertical="center"/>
    </xf>
    <xf numFmtId="10" fontId="0" fillId="0" borderId="0" xfId="1" applyNumberFormat="1" applyFont="1">
      <alignment vertical="center"/>
    </xf>
    <xf numFmtId="176" fontId="0" fillId="0" borderId="4" xfId="0" applyNumberFormat="1" applyBorder="1">
      <alignment vertical="center"/>
    </xf>
    <xf numFmtId="176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7" fillId="0" borderId="0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0" fontId="2" fillId="3" borderId="0" xfId="0" applyFont="1" applyFill="1" applyBorder="1">
      <alignment vertical="center"/>
    </xf>
    <xf numFmtId="176" fontId="0" fillId="0" borderId="0" xfId="0" applyNumberFormat="1" applyBorder="1">
      <alignment vertical="center"/>
    </xf>
    <xf numFmtId="0" fontId="2" fillId="2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>
      <alignment vertical="center"/>
    </xf>
    <xf numFmtId="0" fontId="2" fillId="2" borderId="5" xfId="0" applyFont="1" applyFill="1" applyBorder="1">
      <alignment vertical="center"/>
    </xf>
    <xf numFmtId="176" fontId="0" fillId="0" borderId="5" xfId="0" applyNumberFormat="1" applyBorder="1">
      <alignment vertical="center"/>
    </xf>
    <xf numFmtId="176" fontId="6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2" fillId="3" borderId="5" xfId="0" applyFont="1" applyFill="1" applyBorder="1">
      <alignment vertical="center"/>
    </xf>
    <xf numFmtId="176" fontId="7" fillId="0" borderId="7" xfId="0" applyNumberFormat="1" applyFont="1" applyBorder="1">
      <alignment vertical="center"/>
    </xf>
    <xf numFmtId="0" fontId="8" fillId="0" borderId="4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0" fillId="0" borderId="7" xfId="0" applyNumberFormat="1" applyBorder="1">
      <alignment vertical="center"/>
    </xf>
    <xf numFmtId="0" fontId="10" fillId="0" borderId="0" xfId="0" applyFont="1">
      <alignment vertical="center"/>
    </xf>
    <xf numFmtId="2" fontId="10" fillId="0" borderId="0" xfId="0" applyNumberFormat="1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2" fontId="8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5" xfId="0" applyFont="1" applyFill="1" applyBorder="1">
      <alignment vertical="center"/>
    </xf>
    <xf numFmtId="0" fontId="12" fillId="4" borderId="0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要尺とコマ寸法</a:t>
            </a:r>
            <a:r>
              <a:rPr lang="en-US" altLang="ja-JP"/>
              <a:t>(13</a:t>
            </a:r>
            <a:r>
              <a:rPr lang="ja-JP" altLang="en-US"/>
              <a:t>本幅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測定値!$E$5:$E$6</c:f>
              <c:strCache>
                <c:ptCount val="2"/>
                <c:pt idx="0">
                  <c:v>L</c:v>
                </c:pt>
                <c:pt idx="1">
                  <c:v>要尺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測定値!$D$7:$D$18</c:f>
              <c:numCache>
                <c:formatCode>0.0</c:formatCode>
                <c:ptCount val="12"/>
                <c:pt idx="0">
                  <c:v>2.36</c:v>
                </c:pt>
                <c:pt idx="1">
                  <c:v>3.54</c:v>
                </c:pt>
                <c:pt idx="2">
                  <c:v>4.72</c:v>
                </c:pt>
                <c:pt idx="3">
                  <c:v>5.8999999999999995</c:v>
                </c:pt>
                <c:pt idx="4">
                  <c:v>7.08</c:v>
                </c:pt>
                <c:pt idx="5">
                  <c:v>8.26</c:v>
                </c:pt>
                <c:pt idx="6">
                  <c:v>9.44</c:v>
                </c:pt>
                <c:pt idx="7">
                  <c:v>10.62</c:v>
                </c:pt>
                <c:pt idx="8">
                  <c:v>11.799999999999999</c:v>
                </c:pt>
                <c:pt idx="9">
                  <c:v>12.979999999999999</c:v>
                </c:pt>
                <c:pt idx="10">
                  <c:v>14.16</c:v>
                </c:pt>
                <c:pt idx="11">
                  <c:v>15.34</c:v>
                </c:pt>
              </c:numCache>
            </c:numRef>
          </c:xVal>
          <c:yVal>
            <c:numRef>
              <c:f>測定値!$E$7:$E$18</c:f>
              <c:numCache>
                <c:formatCode>0.0</c:formatCode>
                <c:ptCount val="12"/>
                <c:pt idx="0">
                  <c:v>25</c:v>
                </c:pt>
                <c:pt idx="1">
                  <c:v>32.888888888888886</c:v>
                </c:pt>
                <c:pt idx="2">
                  <c:v>40.391666666666666</c:v>
                </c:pt>
                <c:pt idx="3">
                  <c:v>46.111111111111114</c:v>
                </c:pt>
                <c:pt idx="4">
                  <c:v>54.69444444444445</c:v>
                </c:pt>
                <c:pt idx="5">
                  <c:v>63.166666666666664</c:v>
                </c:pt>
                <c:pt idx="6">
                  <c:v>68.888888888888886</c:v>
                </c:pt>
                <c:pt idx="7">
                  <c:v>77.277777777777786</c:v>
                </c:pt>
                <c:pt idx="8">
                  <c:v>85.888888888888872</c:v>
                </c:pt>
                <c:pt idx="9">
                  <c:v>91.972222222222214</c:v>
                </c:pt>
                <c:pt idx="10">
                  <c:v>102.91666666666669</c:v>
                </c:pt>
                <c:pt idx="11">
                  <c:v>107.16666666666667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測定値!$F$5:$F$6</c:f>
              <c:strCache>
                <c:ptCount val="2"/>
                <c:pt idx="0">
                  <c:v>S</c:v>
                </c:pt>
                <c:pt idx="1">
                  <c:v>コマ寸法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測定値!$D$7:$D$18</c:f>
              <c:numCache>
                <c:formatCode>0.0</c:formatCode>
                <c:ptCount val="12"/>
                <c:pt idx="0">
                  <c:v>2.36</c:v>
                </c:pt>
                <c:pt idx="1">
                  <c:v>3.54</c:v>
                </c:pt>
                <c:pt idx="2">
                  <c:v>4.72</c:v>
                </c:pt>
                <c:pt idx="3">
                  <c:v>5.8999999999999995</c:v>
                </c:pt>
                <c:pt idx="4">
                  <c:v>7.08</c:v>
                </c:pt>
                <c:pt idx="5">
                  <c:v>8.26</c:v>
                </c:pt>
                <c:pt idx="6">
                  <c:v>9.44</c:v>
                </c:pt>
                <c:pt idx="7">
                  <c:v>10.62</c:v>
                </c:pt>
                <c:pt idx="8">
                  <c:v>11.799999999999999</c:v>
                </c:pt>
                <c:pt idx="9">
                  <c:v>12.979999999999999</c:v>
                </c:pt>
                <c:pt idx="10">
                  <c:v>14.16</c:v>
                </c:pt>
                <c:pt idx="11">
                  <c:v>15.34</c:v>
                </c:pt>
              </c:numCache>
            </c:numRef>
          </c:xVal>
          <c:yVal>
            <c:numRef>
              <c:f>測定値!$F$7:$F$18</c:f>
              <c:numCache>
                <c:formatCode>0.0</c:formatCode>
                <c:ptCount val="12"/>
                <c:pt idx="0">
                  <c:v>7.875</c:v>
                </c:pt>
                <c:pt idx="1">
                  <c:v>10.583333333333332</c:v>
                </c:pt>
                <c:pt idx="2">
                  <c:v>12.720588235294118</c:v>
                </c:pt>
                <c:pt idx="3">
                  <c:v>15.125</c:v>
                </c:pt>
                <c:pt idx="4">
                  <c:v>17.833333333333336</c:v>
                </c:pt>
                <c:pt idx="5">
                  <c:v>20.583333333333336</c:v>
                </c:pt>
                <c:pt idx="6">
                  <c:v>22.916666666666664</c:v>
                </c:pt>
                <c:pt idx="7">
                  <c:v>25.5</c:v>
                </c:pt>
                <c:pt idx="8">
                  <c:v>28.75</c:v>
                </c:pt>
                <c:pt idx="9">
                  <c:v>30.791666666666664</c:v>
                </c:pt>
                <c:pt idx="10">
                  <c:v>34.375</c:v>
                </c:pt>
                <c:pt idx="11">
                  <c:v>36.125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941112"/>
        <c:axId val="230934840"/>
      </c:scatterChart>
      <c:valAx>
        <c:axId val="23094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34840"/>
        <c:crosses val="autoZero"/>
        <c:crossBetween val="midCat"/>
      </c:valAx>
      <c:valAx>
        <c:axId val="23093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4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要尺とコマ</a:t>
            </a:r>
            <a:r>
              <a:rPr lang="ja-JP" altLang="ja-JP" sz="1400" b="0" i="0" u="none" strike="noStrike" baseline="0">
                <a:effectLst/>
              </a:rPr>
              <a:t>寸法</a:t>
            </a:r>
            <a:r>
              <a:rPr lang="en-US" altLang="ja-JP"/>
              <a:t>(12</a:t>
            </a:r>
            <a:r>
              <a:rPr lang="ja-JP" altLang="en-US"/>
              <a:t>本幅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測定値!$E$22</c:f>
              <c:strCache>
                <c:ptCount val="1"/>
                <c:pt idx="0">
                  <c:v>要尺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測定値!$D$23:$D$33</c:f>
              <c:numCache>
                <c:formatCode>0.0</c:formatCode>
                <c:ptCount val="11"/>
                <c:pt idx="0">
                  <c:v>2.4566666666666666</c:v>
                </c:pt>
                <c:pt idx="1">
                  <c:v>3.6849999999999996</c:v>
                </c:pt>
                <c:pt idx="2">
                  <c:v>4.9133333333333331</c:v>
                </c:pt>
                <c:pt idx="3">
                  <c:v>6.1416666666666666</c:v>
                </c:pt>
                <c:pt idx="4">
                  <c:v>7.3699999999999992</c:v>
                </c:pt>
                <c:pt idx="5">
                  <c:v>8.5983333333333327</c:v>
                </c:pt>
                <c:pt idx="6">
                  <c:v>9.8266666666666662</c:v>
                </c:pt>
                <c:pt idx="7">
                  <c:v>11.055</c:v>
                </c:pt>
                <c:pt idx="8">
                  <c:v>12.283333333333333</c:v>
                </c:pt>
                <c:pt idx="9">
                  <c:v>13.511666666666667</c:v>
                </c:pt>
                <c:pt idx="10">
                  <c:v>14.739999999999998</c:v>
                </c:pt>
              </c:numCache>
            </c:numRef>
          </c:xVal>
          <c:yVal>
            <c:numRef>
              <c:f>測定値!$E$23:$E$33</c:f>
              <c:numCache>
                <c:formatCode>0.0</c:formatCode>
                <c:ptCount val="11"/>
                <c:pt idx="0">
                  <c:v>25.611111111111114</c:v>
                </c:pt>
                <c:pt idx="1">
                  <c:v>33.388888888888893</c:v>
                </c:pt>
                <c:pt idx="2">
                  <c:v>40.916666666666664</c:v>
                </c:pt>
                <c:pt idx="3">
                  <c:v>49</c:v>
                </c:pt>
                <c:pt idx="4">
                  <c:v>56.777777777777779</c:v>
                </c:pt>
                <c:pt idx="5">
                  <c:v>64.277777777777786</c:v>
                </c:pt>
                <c:pt idx="6">
                  <c:v>72.805555555555557</c:v>
                </c:pt>
                <c:pt idx="7">
                  <c:v>79.027777777777786</c:v>
                </c:pt>
                <c:pt idx="8">
                  <c:v>88.305555555555557</c:v>
                </c:pt>
                <c:pt idx="9">
                  <c:v>98.25</c:v>
                </c:pt>
                <c:pt idx="10">
                  <c:v>101.94444444444446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測定値!$F$22</c:f>
              <c:strCache>
                <c:ptCount val="1"/>
                <c:pt idx="0">
                  <c:v>コマ寸法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測定値!$D$23:$D$33</c:f>
              <c:numCache>
                <c:formatCode>0.0</c:formatCode>
                <c:ptCount val="11"/>
                <c:pt idx="0">
                  <c:v>2.4566666666666666</c:v>
                </c:pt>
                <c:pt idx="1">
                  <c:v>3.6849999999999996</c:v>
                </c:pt>
                <c:pt idx="2">
                  <c:v>4.9133333333333331</c:v>
                </c:pt>
                <c:pt idx="3">
                  <c:v>6.1416666666666666</c:v>
                </c:pt>
                <c:pt idx="4">
                  <c:v>7.3699999999999992</c:v>
                </c:pt>
                <c:pt idx="5">
                  <c:v>8.5983333333333327</c:v>
                </c:pt>
                <c:pt idx="6">
                  <c:v>9.8266666666666662</c:v>
                </c:pt>
                <c:pt idx="7">
                  <c:v>11.055</c:v>
                </c:pt>
                <c:pt idx="8">
                  <c:v>12.283333333333333</c:v>
                </c:pt>
                <c:pt idx="9">
                  <c:v>13.511666666666667</c:v>
                </c:pt>
                <c:pt idx="10">
                  <c:v>14.739999999999998</c:v>
                </c:pt>
              </c:numCache>
            </c:numRef>
          </c:xVal>
          <c:yVal>
            <c:numRef>
              <c:f>測定値!$F$23:$F$33</c:f>
              <c:numCache>
                <c:formatCode>0.0</c:formatCode>
                <c:ptCount val="11"/>
                <c:pt idx="0">
                  <c:v>7.9166666666666661</c:v>
                </c:pt>
                <c:pt idx="1">
                  <c:v>10.291666666666668</c:v>
                </c:pt>
                <c:pt idx="2">
                  <c:v>13.416666666666666</c:v>
                </c:pt>
                <c:pt idx="3">
                  <c:v>16.083333333333332</c:v>
                </c:pt>
                <c:pt idx="4">
                  <c:v>18.458333333333336</c:v>
                </c:pt>
                <c:pt idx="5">
                  <c:v>20.708333333333332</c:v>
                </c:pt>
                <c:pt idx="6">
                  <c:v>24.041666666666664</c:v>
                </c:pt>
                <c:pt idx="7">
                  <c:v>24.791666666666664</c:v>
                </c:pt>
                <c:pt idx="8">
                  <c:v>29.625</c:v>
                </c:pt>
                <c:pt idx="9">
                  <c:v>32.25</c:v>
                </c:pt>
                <c:pt idx="10">
                  <c:v>33.791666666666671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937584"/>
        <c:axId val="230936016"/>
      </c:scatterChart>
      <c:valAx>
        <c:axId val="23093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36016"/>
        <c:crosses val="autoZero"/>
        <c:crossBetween val="midCat"/>
      </c:valAx>
      <c:valAx>
        <c:axId val="23093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3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要尺とコマ</a:t>
            </a:r>
            <a:r>
              <a:rPr lang="ja-JP" altLang="ja-JP" sz="1400" b="0" i="0" u="none" strike="noStrike" baseline="0">
                <a:effectLst/>
              </a:rPr>
              <a:t>寸法</a:t>
            </a:r>
            <a:r>
              <a:rPr lang="en-US" altLang="ja-JP"/>
              <a:t>(PP</a:t>
            </a:r>
            <a:r>
              <a:rPr lang="ja-JP" altLang="en-US"/>
              <a:t>バンド</a:t>
            </a:r>
            <a:r>
              <a:rPr lang="en-US" altLang="ja-JP"/>
              <a:t>)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測定値!$E$22</c:f>
              <c:strCache>
                <c:ptCount val="1"/>
                <c:pt idx="0">
                  <c:v>要尺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測定値!$D$41:$D$42</c:f>
              <c:numCache>
                <c:formatCode>General</c:formatCode>
                <c:ptCount val="2"/>
                <c:pt idx="0">
                  <c:v>7.5</c:v>
                </c:pt>
                <c:pt idx="1">
                  <c:v>15</c:v>
                </c:pt>
              </c:numCache>
            </c:numRef>
          </c:xVal>
          <c:yVal>
            <c:numRef>
              <c:f>測定値!$E$41:$E$42</c:f>
              <c:numCache>
                <c:formatCode>0.0</c:formatCode>
                <c:ptCount val="2"/>
                <c:pt idx="0">
                  <c:v>50.30555555555555</c:v>
                </c:pt>
                <c:pt idx="1">
                  <c:v>100.22222222222223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測定値!$F$22</c:f>
              <c:strCache>
                <c:ptCount val="1"/>
                <c:pt idx="0">
                  <c:v>コマ寸法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測定値!$D$41:$D$42</c:f>
              <c:numCache>
                <c:formatCode>General</c:formatCode>
                <c:ptCount val="2"/>
                <c:pt idx="0">
                  <c:v>7.5</c:v>
                </c:pt>
                <c:pt idx="1">
                  <c:v>15</c:v>
                </c:pt>
              </c:numCache>
            </c:numRef>
          </c:xVal>
          <c:yVal>
            <c:numRef>
              <c:f>測定値!$F$41:$F$42</c:f>
              <c:numCache>
                <c:formatCode>0.0</c:formatCode>
                <c:ptCount val="2"/>
                <c:pt idx="0">
                  <c:v>17.5</c:v>
                </c:pt>
                <c:pt idx="1">
                  <c:v>33.166666666666664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936800"/>
        <c:axId val="230937976"/>
      </c:scatterChart>
      <c:valAx>
        <c:axId val="2309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37976"/>
        <c:crosses val="autoZero"/>
        <c:crossBetween val="midCat"/>
      </c:valAx>
      <c:valAx>
        <c:axId val="23093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0936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ひも幅に対する要尺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比較!$C$3</c:f>
              <c:strCache>
                <c:ptCount val="1"/>
                <c:pt idx="0">
                  <c:v>13本幅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430835034509575E-3"/>
                  <c:y val="-1.612088208600093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比較!$B$5:$B$32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比較!$C$5:$C$32</c:f>
              <c:numCache>
                <c:formatCode>0.0</c:formatCode>
                <c:ptCount val="28"/>
                <c:pt idx="1">
                  <c:v>25</c:v>
                </c:pt>
                <c:pt idx="2">
                  <c:v>32.888888888888886</c:v>
                </c:pt>
                <c:pt idx="3">
                  <c:v>40.391666666666666</c:v>
                </c:pt>
                <c:pt idx="4">
                  <c:v>46.111111111111114</c:v>
                </c:pt>
                <c:pt idx="5">
                  <c:v>54.69444444444445</c:v>
                </c:pt>
                <c:pt idx="6">
                  <c:v>63.166666666666664</c:v>
                </c:pt>
                <c:pt idx="7">
                  <c:v>68.888888888888886</c:v>
                </c:pt>
                <c:pt idx="8">
                  <c:v>77.277777777777786</c:v>
                </c:pt>
                <c:pt idx="9">
                  <c:v>85.888888888888872</c:v>
                </c:pt>
                <c:pt idx="10">
                  <c:v>91.972222222222214</c:v>
                </c:pt>
                <c:pt idx="11">
                  <c:v>102.91666666666669</c:v>
                </c:pt>
                <c:pt idx="12">
                  <c:v>107.16666666666667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比較!$D$3</c:f>
              <c:strCache>
                <c:ptCount val="1"/>
                <c:pt idx="0">
                  <c:v>12本幅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7.8986293379994174E-2"/>
                  <c:y val="5.03699887981292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比較!$B$5:$B$32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比較!$D$5:$D$32</c:f>
              <c:numCache>
                <c:formatCode>General</c:formatCode>
                <c:ptCount val="28"/>
                <c:pt idx="14" formatCode="0.0">
                  <c:v>25.611111111111114</c:v>
                </c:pt>
                <c:pt idx="15" formatCode="0.0">
                  <c:v>33.388888888888893</c:v>
                </c:pt>
                <c:pt idx="16" formatCode="0.0">
                  <c:v>40.916666666666664</c:v>
                </c:pt>
                <c:pt idx="17" formatCode="0.0">
                  <c:v>49</c:v>
                </c:pt>
                <c:pt idx="18" formatCode="0.0">
                  <c:v>56.777777777777779</c:v>
                </c:pt>
                <c:pt idx="19" formatCode="0.0">
                  <c:v>64.277777777777786</c:v>
                </c:pt>
                <c:pt idx="20" formatCode="0.0">
                  <c:v>72.805555555555557</c:v>
                </c:pt>
                <c:pt idx="21" formatCode="0.0">
                  <c:v>79.027777777777786</c:v>
                </c:pt>
                <c:pt idx="22" formatCode="0.0">
                  <c:v>88.305555555555557</c:v>
                </c:pt>
                <c:pt idx="23" formatCode="0.0">
                  <c:v>98.25</c:v>
                </c:pt>
                <c:pt idx="24" formatCode="0.0">
                  <c:v>101.94444444444446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比較!$E$3</c:f>
              <c:strCache>
                <c:ptCount val="1"/>
                <c:pt idx="0">
                  <c:v>PPバンド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0.14031729367162446"/>
                  <c:y val="-2.74632259752577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比較!$B$5:$B$32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比較!$E$5:$E$32</c:f>
              <c:numCache>
                <c:formatCode>General</c:formatCode>
                <c:ptCount val="28"/>
                <c:pt idx="26" formatCode="0.0">
                  <c:v>50.30555555555555</c:v>
                </c:pt>
                <c:pt idx="27" formatCode="0.0">
                  <c:v>100.22222222222223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比較!$F$3</c:f>
              <c:strCache>
                <c:ptCount val="1"/>
                <c:pt idx="0">
                  <c:v>2D値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8422627409451217E-2"/>
                  <c:y val="4.24810158398708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比較!$B$5:$B$32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比較!$F$5:$F$32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15.174799999999999</c:v>
                </c:pt>
                <c:pt idx="2">
                  <c:v>22.7622</c:v>
                </c:pt>
                <c:pt idx="3">
                  <c:v>30.349599999999999</c:v>
                </c:pt>
                <c:pt idx="4">
                  <c:v>37.936999999999998</c:v>
                </c:pt>
                <c:pt idx="5">
                  <c:v>45.5244</c:v>
                </c:pt>
                <c:pt idx="6">
                  <c:v>53.111799999999995</c:v>
                </c:pt>
                <c:pt idx="7">
                  <c:v>60.699199999999998</c:v>
                </c:pt>
                <c:pt idx="8">
                  <c:v>68.286599999999993</c:v>
                </c:pt>
                <c:pt idx="9">
                  <c:v>75.873999999999995</c:v>
                </c:pt>
                <c:pt idx="10">
                  <c:v>83.461399999999983</c:v>
                </c:pt>
                <c:pt idx="11">
                  <c:v>91.0488</c:v>
                </c:pt>
                <c:pt idx="12">
                  <c:v>98.636199999999988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6744"/>
        <c:axId val="232740664"/>
      </c:scatterChart>
      <c:valAx>
        <c:axId val="232736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ひも幅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40664"/>
        <c:crosses val="autoZero"/>
        <c:crossBetween val="midCat"/>
      </c:valAx>
      <c:valAx>
        <c:axId val="23274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要尺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36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ひも幅に対するコマ寸法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比較!$I$3</c:f>
              <c:strCache>
                <c:ptCount val="1"/>
                <c:pt idx="0">
                  <c:v>13本幅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比較!$H$5:$H$32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比較!$I$5:$I$32</c:f>
              <c:numCache>
                <c:formatCode>0.0</c:formatCode>
                <c:ptCount val="28"/>
                <c:pt idx="1">
                  <c:v>7.875</c:v>
                </c:pt>
                <c:pt idx="2">
                  <c:v>10.583333333333332</c:v>
                </c:pt>
                <c:pt idx="3">
                  <c:v>12.720588235294118</c:v>
                </c:pt>
                <c:pt idx="4">
                  <c:v>15.125</c:v>
                </c:pt>
                <c:pt idx="5">
                  <c:v>17.833333333333336</c:v>
                </c:pt>
                <c:pt idx="6">
                  <c:v>20.583333333333336</c:v>
                </c:pt>
                <c:pt idx="7">
                  <c:v>22.916666666666664</c:v>
                </c:pt>
                <c:pt idx="8">
                  <c:v>25.5</c:v>
                </c:pt>
                <c:pt idx="9">
                  <c:v>28.75</c:v>
                </c:pt>
                <c:pt idx="10">
                  <c:v>30.791666666666664</c:v>
                </c:pt>
                <c:pt idx="11">
                  <c:v>34.375</c:v>
                </c:pt>
                <c:pt idx="12">
                  <c:v>36.125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比較!$J$3</c:f>
              <c:strCache>
                <c:ptCount val="1"/>
                <c:pt idx="0">
                  <c:v>12本幅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比較!$H$5:$H$32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比較!$J$5:$J$32</c:f>
              <c:numCache>
                <c:formatCode>General</c:formatCode>
                <c:ptCount val="28"/>
                <c:pt idx="14" formatCode="0.0">
                  <c:v>7.9166666666666661</c:v>
                </c:pt>
                <c:pt idx="15" formatCode="0.0">
                  <c:v>10.291666666666668</c:v>
                </c:pt>
                <c:pt idx="16" formatCode="0.0">
                  <c:v>13.416666666666666</c:v>
                </c:pt>
                <c:pt idx="17" formatCode="0.0">
                  <c:v>16.083333333333332</c:v>
                </c:pt>
                <c:pt idx="18" formatCode="0.0">
                  <c:v>18.458333333333336</c:v>
                </c:pt>
                <c:pt idx="19" formatCode="0.0">
                  <c:v>20.708333333333332</c:v>
                </c:pt>
                <c:pt idx="20" formatCode="0.0">
                  <c:v>24.041666666666664</c:v>
                </c:pt>
                <c:pt idx="21" formatCode="0.0">
                  <c:v>24.791666666666664</c:v>
                </c:pt>
                <c:pt idx="22" formatCode="0.0">
                  <c:v>29.625</c:v>
                </c:pt>
                <c:pt idx="23" formatCode="0.0">
                  <c:v>32.25</c:v>
                </c:pt>
                <c:pt idx="24" formatCode="0.0">
                  <c:v>33.791666666666671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比較!$K$3</c:f>
              <c:strCache>
                <c:ptCount val="1"/>
                <c:pt idx="0">
                  <c:v>PPバンド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0.10915704711668323"/>
                  <c:y val="3.9974090807540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比較!$H$5:$H$32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比較!$K$5:$K$32</c:f>
              <c:numCache>
                <c:formatCode>General</c:formatCode>
                <c:ptCount val="28"/>
                <c:pt idx="26" formatCode="0.0">
                  <c:v>17.5</c:v>
                </c:pt>
                <c:pt idx="27" formatCode="0.0">
                  <c:v>33.166666666666664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比較!$L$3</c:f>
              <c:strCache>
                <c:ptCount val="1"/>
                <c:pt idx="0">
                  <c:v>2D値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0673797063981302E-2"/>
                  <c:y val="6.44553845956028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比較!$H$5:$H$32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2.36</c:v>
                </c:pt>
                <c:pt idx="2">
                  <c:v>3.54</c:v>
                </c:pt>
                <c:pt idx="3">
                  <c:v>4.72</c:v>
                </c:pt>
                <c:pt idx="4">
                  <c:v>5.8999999999999995</c:v>
                </c:pt>
                <c:pt idx="5">
                  <c:v>7.08</c:v>
                </c:pt>
                <c:pt idx="6">
                  <c:v>8.26</c:v>
                </c:pt>
                <c:pt idx="7">
                  <c:v>9.44</c:v>
                </c:pt>
                <c:pt idx="8">
                  <c:v>10.62</c:v>
                </c:pt>
                <c:pt idx="9">
                  <c:v>11.799999999999999</c:v>
                </c:pt>
                <c:pt idx="10">
                  <c:v>12.979999999999999</c:v>
                </c:pt>
                <c:pt idx="11">
                  <c:v>14.16</c:v>
                </c:pt>
                <c:pt idx="12">
                  <c:v>15.34</c:v>
                </c:pt>
                <c:pt idx="14">
                  <c:v>2.4566666666666666</c:v>
                </c:pt>
                <c:pt idx="15">
                  <c:v>3.6849999999999996</c:v>
                </c:pt>
                <c:pt idx="16">
                  <c:v>4.9133333333333331</c:v>
                </c:pt>
                <c:pt idx="17">
                  <c:v>6.1416666666666666</c:v>
                </c:pt>
                <c:pt idx="18">
                  <c:v>7.3699999999999992</c:v>
                </c:pt>
                <c:pt idx="19">
                  <c:v>8.5983333333333327</c:v>
                </c:pt>
                <c:pt idx="20">
                  <c:v>9.8266666666666662</c:v>
                </c:pt>
                <c:pt idx="21">
                  <c:v>11.055</c:v>
                </c:pt>
                <c:pt idx="22">
                  <c:v>12.283333333333333</c:v>
                </c:pt>
                <c:pt idx="23">
                  <c:v>13.511666666666667</c:v>
                </c:pt>
                <c:pt idx="24">
                  <c:v>14.739999999999998</c:v>
                </c:pt>
                <c:pt idx="26" formatCode="General">
                  <c:v>7.5</c:v>
                </c:pt>
                <c:pt idx="27" formatCode="General">
                  <c:v>15</c:v>
                </c:pt>
              </c:numCache>
            </c:numRef>
          </c:xVal>
          <c:yVal>
            <c:numRef>
              <c:f>比較!$L$5:$L$32</c:f>
              <c:numCache>
                <c:formatCode>0.0</c:formatCode>
                <c:ptCount val="28"/>
                <c:pt idx="0" formatCode="General">
                  <c:v>0</c:v>
                </c:pt>
                <c:pt idx="1">
                  <c:v>5.2769599999999999</c:v>
                </c:pt>
                <c:pt idx="2">
                  <c:v>7.9154400000000011</c:v>
                </c:pt>
                <c:pt idx="3">
                  <c:v>10.55392</c:v>
                </c:pt>
                <c:pt idx="4">
                  <c:v>13.192399999999999</c:v>
                </c:pt>
                <c:pt idx="5">
                  <c:v>15.830880000000002</c:v>
                </c:pt>
                <c:pt idx="6">
                  <c:v>18.469360000000002</c:v>
                </c:pt>
                <c:pt idx="7">
                  <c:v>21.107839999999999</c:v>
                </c:pt>
                <c:pt idx="8">
                  <c:v>23.746320000000001</c:v>
                </c:pt>
                <c:pt idx="9">
                  <c:v>26.384799999999998</c:v>
                </c:pt>
                <c:pt idx="10">
                  <c:v>29.02328</c:v>
                </c:pt>
                <c:pt idx="11">
                  <c:v>31.661760000000005</c:v>
                </c:pt>
                <c:pt idx="12">
                  <c:v>34.300240000000002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739488"/>
        <c:axId val="232738704"/>
      </c:scatterChart>
      <c:valAx>
        <c:axId val="23273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ひも幅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38704"/>
        <c:crosses val="autoZero"/>
        <c:crossBetween val="midCat"/>
      </c:valAx>
      <c:valAx>
        <c:axId val="23273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コマ寸法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73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9</xdr:row>
      <xdr:rowOff>133350</xdr:rowOff>
    </xdr:from>
    <xdr:to>
      <xdr:col>16</xdr:col>
      <xdr:colOff>518160</xdr:colOff>
      <xdr:row>33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148590</xdr:rowOff>
    </xdr:from>
    <xdr:to>
      <xdr:col>25</xdr:col>
      <xdr:colOff>548640</xdr:colOff>
      <xdr:row>35</xdr:row>
      <xdr:rowOff>7620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45720</xdr:colOff>
      <xdr:row>9</xdr:row>
      <xdr:rowOff>144780</xdr:rowOff>
    </xdr:from>
    <xdr:to>
      <xdr:col>33</xdr:col>
      <xdr:colOff>441960</xdr:colOff>
      <xdr:row>35</xdr:row>
      <xdr:rowOff>15240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66776</xdr:colOff>
      <xdr:row>8</xdr:row>
      <xdr:rowOff>34803</xdr:rowOff>
    </xdr:from>
    <xdr:to>
      <xdr:col>7</xdr:col>
      <xdr:colOff>310616</xdr:colOff>
      <xdr:row>16</xdr:row>
      <xdr:rowOff>11943</xdr:rowOff>
    </xdr:to>
    <xdr:sp macro="" textlink="">
      <xdr:nvSpPr>
        <xdr:cNvPr id="2" name="下矢印 1"/>
        <xdr:cNvSpPr/>
      </xdr:nvSpPr>
      <xdr:spPr>
        <a:xfrm>
          <a:off x="4028013" y="1384299"/>
          <a:ext cx="243840" cy="1326636"/>
        </a:xfrm>
        <a:prstGeom prst="downArrow">
          <a:avLst>
            <a:gd name="adj1" fmla="val 35577"/>
            <a:gd name="adj2" fmla="val 169952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60780</xdr:colOff>
      <xdr:row>23</xdr:row>
      <xdr:rowOff>133598</xdr:rowOff>
    </xdr:from>
    <xdr:to>
      <xdr:col>7</xdr:col>
      <xdr:colOff>304620</xdr:colOff>
      <xdr:row>31</xdr:row>
      <xdr:rowOff>110738</xdr:rowOff>
    </xdr:to>
    <xdr:sp macro="" textlink="">
      <xdr:nvSpPr>
        <xdr:cNvPr id="7" name="下矢印 6"/>
        <xdr:cNvSpPr/>
      </xdr:nvSpPr>
      <xdr:spPr>
        <a:xfrm>
          <a:off x="4022017" y="4013400"/>
          <a:ext cx="243840" cy="1326636"/>
        </a:xfrm>
        <a:prstGeom prst="downArrow">
          <a:avLst>
            <a:gd name="adj1" fmla="val 35577"/>
            <a:gd name="adj2" fmla="val 169952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158262</xdr:colOff>
      <xdr:row>33</xdr:row>
      <xdr:rowOff>46891</xdr:rowOff>
    </xdr:from>
    <xdr:to>
      <xdr:col>8</xdr:col>
      <xdr:colOff>539262</xdr:colOff>
      <xdr:row>36</xdr:row>
      <xdr:rowOff>58615</xdr:rowOff>
    </xdr:to>
    <xdr:sp macro="" textlink="">
      <xdr:nvSpPr>
        <xdr:cNvPr id="10" name="角丸四角形 9"/>
        <xdr:cNvSpPr/>
      </xdr:nvSpPr>
      <xdr:spPr>
        <a:xfrm>
          <a:off x="3206262" y="5656383"/>
          <a:ext cx="1600200" cy="521678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ひも幅が広くなるほど</a:t>
          </a:r>
          <a:br>
            <a:rPr kumimoji="1" lang="ja-JP" altLang="en-US" sz="1100"/>
          </a:br>
          <a:r>
            <a:rPr kumimoji="1" lang="en-US" altLang="ja-JP" sz="1100"/>
            <a:t>2D</a:t>
          </a:r>
          <a:r>
            <a:rPr kumimoji="1" lang="ja-JP" altLang="en-US" sz="1100"/>
            <a:t>固定値に近づく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213360</xdr:colOff>
      <xdr:row>0</xdr:row>
      <xdr:rowOff>156210</xdr:rowOff>
    </xdr:from>
    <xdr:to>
      <xdr:col>26</xdr:col>
      <xdr:colOff>7620</xdr:colOff>
      <xdr:row>37</xdr:row>
      <xdr:rowOff>160020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121920</xdr:colOff>
      <xdr:row>0</xdr:row>
      <xdr:rowOff>140970</xdr:rowOff>
    </xdr:from>
    <xdr:to>
      <xdr:col>40</xdr:col>
      <xdr:colOff>220980</xdr:colOff>
      <xdr:row>37</xdr:row>
      <xdr:rowOff>160020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7"/>
  <sheetViews>
    <sheetView tabSelected="1" topLeftCell="A3" zoomScaleNormal="100" workbookViewId="0">
      <selection activeCell="K5" sqref="K5"/>
    </sheetView>
  </sheetViews>
  <sheetFormatPr defaultRowHeight="13.2" x14ac:dyDescent="0.2"/>
  <cols>
    <col min="1" max="1" width="4" customWidth="1"/>
    <col min="2" max="2" width="9.21875" customWidth="1"/>
    <col min="12" max="12" width="13.77734375" customWidth="1"/>
    <col min="20" max="20" width="13.21875" customWidth="1"/>
  </cols>
  <sheetData>
    <row r="2" spans="2:9" x14ac:dyDescent="0.2">
      <c r="B2" s="41" t="s">
        <v>0</v>
      </c>
      <c r="C2" s="1"/>
      <c r="D2" s="1"/>
      <c r="E2" s="1"/>
      <c r="F2" s="1"/>
      <c r="G2" s="42">
        <f>H2/I2</f>
        <v>2.8756708407871194</v>
      </c>
      <c r="H2" s="41">
        <v>6.43</v>
      </c>
      <c r="I2" s="41">
        <v>2.2360000000000002</v>
      </c>
    </row>
    <row r="3" spans="2:9" x14ac:dyDescent="0.2">
      <c r="G3" s="2"/>
    </row>
    <row r="4" spans="2:9" x14ac:dyDescent="0.2">
      <c r="D4" t="s">
        <v>37</v>
      </c>
      <c r="E4" t="s">
        <v>37</v>
      </c>
      <c r="F4" t="s">
        <v>37</v>
      </c>
      <c r="G4" s="2"/>
      <c r="H4" s="47" t="s">
        <v>1</v>
      </c>
      <c r="I4" s="48"/>
    </row>
    <row r="5" spans="2:9" x14ac:dyDescent="0.2">
      <c r="C5" s="21"/>
      <c r="D5" s="34" t="s">
        <v>2</v>
      </c>
      <c r="E5" s="35" t="s">
        <v>3</v>
      </c>
      <c r="F5" s="36" t="s">
        <v>4</v>
      </c>
      <c r="G5" s="34" t="s">
        <v>16</v>
      </c>
      <c r="H5" s="37" t="s">
        <v>17</v>
      </c>
      <c r="I5" s="38" t="s">
        <v>18</v>
      </c>
    </row>
    <row r="6" spans="2:9" x14ac:dyDescent="0.2">
      <c r="B6" t="s">
        <v>5</v>
      </c>
      <c r="C6" s="12" t="s">
        <v>6</v>
      </c>
      <c r="D6" s="39" t="s">
        <v>7</v>
      </c>
      <c r="E6" s="20" t="s">
        <v>8</v>
      </c>
      <c r="F6" s="18" t="s">
        <v>34</v>
      </c>
      <c r="G6" s="50" t="s">
        <v>36</v>
      </c>
      <c r="H6" s="20" t="s">
        <v>10</v>
      </c>
      <c r="I6" s="49" t="s">
        <v>35</v>
      </c>
    </row>
    <row r="7" spans="2:9" x14ac:dyDescent="0.2">
      <c r="C7" s="12">
        <v>2</v>
      </c>
      <c r="D7" s="19">
        <v>2.36</v>
      </c>
      <c r="E7" s="9">
        <v>25</v>
      </c>
      <c r="F7" s="15">
        <v>7.875</v>
      </c>
      <c r="G7" s="19">
        <f t="shared" ref="G7:G18" si="0">E7/F7</f>
        <v>3.1746031746031744</v>
      </c>
      <c r="H7" s="19">
        <f t="shared" ref="H7:H18" si="1">E7/D7</f>
        <v>10.593220338983052</v>
      </c>
      <c r="I7" s="16">
        <f t="shared" ref="I7:I18" si="2">F7/D7</f>
        <v>3.3368644067796613</v>
      </c>
    </row>
    <row r="8" spans="2:9" x14ac:dyDescent="0.2">
      <c r="C8" s="12">
        <v>3</v>
      </c>
      <c r="D8" s="19">
        <v>3.54</v>
      </c>
      <c r="E8" s="9">
        <v>32.888888888888886</v>
      </c>
      <c r="F8" s="15">
        <v>10.583333333333332</v>
      </c>
      <c r="G8" s="19">
        <f t="shared" si="0"/>
        <v>3.1076115485564304</v>
      </c>
      <c r="H8" s="19">
        <f t="shared" si="1"/>
        <v>9.2906465787821713</v>
      </c>
      <c r="I8" s="16">
        <f t="shared" si="2"/>
        <v>2.9896421845574386</v>
      </c>
    </row>
    <row r="9" spans="2:9" x14ac:dyDescent="0.2">
      <c r="C9" s="12">
        <v>4</v>
      </c>
      <c r="D9" s="19">
        <v>4.72</v>
      </c>
      <c r="E9" s="9">
        <v>40.391666666666666</v>
      </c>
      <c r="F9" s="15">
        <v>12.720588235294118</v>
      </c>
      <c r="G9" s="19">
        <f t="shared" si="0"/>
        <v>3.1752986512524082</v>
      </c>
      <c r="H9" s="19">
        <f t="shared" si="1"/>
        <v>8.5575564971751419</v>
      </c>
      <c r="I9" s="16">
        <f t="shared" si="2"/>
        <v>2.6950398803589235</v>
      </c>
    </row>
    <row r="10" spans="2:9" x14ac:dyDescent="0.2">
      <c r="C10" s="12">
        <v>5</v>
      </c>
      <c r="D10" s="19">
        <v>5.8999999999999995</v>
      </c>
      <c r="E10" s="9">
        <v>46.111111111111114</v>
      </c>
      <c r="F10" s="15">
        <v>15.125</v>
      </c>
      <c r="G10" s="19">
        <f t="shared" si="0"/>
        <v>3.0486685032139578</v>
      </c>
      <c r="H10" s="19">
        <f t="shared" si="1"/>
        <v>7.8154425612052743</v>
      </c>
      <c r="I10" s="16">
        <f t="shared" si="2"/>
        <v>2.5635593220338984</v>
      </c>
    </row>
    <row r="11" spans="2:9" x14ac:dyDescent="0.2">
      <c r="C11" s="12">
        <v>6</v>
      </c>
      <c r="D11" s="19">
        <v>7.08</v>
      </c>
      <c r="E11" s="9">
        <v>54.69444444444445</v>
      </c>
      <c r="F11" s="15">
        <v>17.833333333333336</v>
      </c>
      <c r="G11" s="19">
        <f t="shared" si="0"/>
        <v>3.0669781931464173</v>
      </c>
      <c r="H11" s="19">
        <f t="shared" si="1"/>
        <v>7.7252040175768997</v>
      </c>
      <c r="I11" s="16">
        <f t="shared" si="2"/>
        <v>2.5188323917137478</v>
      </c>
    </row>
    <row r="12" spans="2:9" x14ac:dyDescent="0.2">
      <c r="C12" s="12">
        <v>7</v>
      </c>
      <c r="D12" s="19">
        <v>8.26</v>
      </c>
      <c r="E12" s="9">
        <v>63.166666666666664</v>
      </c>
      <c r="F12" s="15">
        <v>20.583333333333336</v>
      </c>
      <c r="G12" s="19">
        <f t="shared" si="0"/>
        <v>3.0688259109311735</v>
      </c>
      <c r="H12" s="19">
        <f t="shared" si="1"/>
        <v>7.6472962066182406</v>
      </c>
      <c r="I12" s="16">
        <f t="shared" si="2"/>
        <v>2.4919289749798228</v>
      </c>
    </row>
    <row r="13" spans="2:9" x14ac:dyDescent="0.2">
      <c r="C13" s="12">
        <v>8</v>
      </c>
      <c r="D13" s="19">
        <v>9.44</v>
      </c>
      <c r="E13" s="9">
        <v>68.888888888888886</v>
      </c>
      <c r="F13" s="15">
        <v>22.916666666666664</v>
      </c>
      <c r="G13" s="19">
        <f t="shared" si="0"/>
        <v>3.0060606060606063</v>
      </c>
      <c r="H13" s="19">
        <f t="shared" si="1"/>
        <v>7.2975517890772128</v>
      </c>
      <c r="I13" s="16">
        <f t="shared" si="2"/>
        <v>2.4276129943502824</v>
      </c>
    </row>
    <row r="14" spans="2:9" x14ac:dyDescent="0.2">
      <c r="C14" s="12">
        <v>9</v>
      </c>
      <c r="D14" s="19">
        <v>10.62</v>
      </c>
      <c r="E14" s="9">
        <v>77.277777777777786</v>
      </c>
      <c r="F14" s="15">
        <v>25.5</v>
      </c>
      <c r="G14" s="19">
        <f t="shared" si="0"/>
        <v>3.0305010893246189</v>
      </c>
      <c r="H14" s="19">
        <f t="shared" si="1"/>
        <v>7.2766269093952722</v>
      </c>
      <c r="I14" s="16">
        <f t="shared" si="2"/>
        <v>2.4011299435028248</v>
      </c>
    </row>
    <row r="15" spans="2:9" x14ac:dyDescent="0.2">
      <c r="C15" s="12">
        <v>10</v>
      </c>
      <c r="D15" s="19">
        <v>11.799999999999999</v>
      </c>
      <c r="E15" s="9">
        <v>85.888888888888872</v>
      </c>
      <c r="F15" s="15">
        <v>28.75</v>
      </c>
      <c r="G15" s="19">
        <f t="shared" si="0"/>
        <v>2.9874396135265693</v>
      </c>
      <c r="H15" s="19">
        <f t="shared" si="1"/>
        <v>7.2787193973634645</v>
      </c>
      <c r="I15" s="16">
        <f t="shared" si="2"/>
        <v>2.4364406779661021</v>
      </c>
    </row>
    <row r="16" spans="2:9" x14ac:dyDescent="0.2">
      <c r="C16" s="12">
        <v>11</v>
      </c>
      <c r="D16" s="19">
        <v>12.979999999999999</v>
      </c>
      <c r="E16" s="9">
        <v>91.972222222222214</v>
      </c>
      <c r="F16" s="15">
        <v>30.791666666666664</v>
      </c>
      <c r="G16" s="19">
        <f t="shared" si="0"/>
        <v>2.9869192602616148</v>
      </c>
      <c r="H16" s="19">
        <f t="shared" si="1"/>
        <v>7.0856873822975519</v>
      </c>
      <c r="I16" s="16">
        <f t="shared" si="2"/>
        <v>2.3722393425783257</v>
      </c>
    </row>
    <row r="17" spans="2:9" x14ac:dyDescent="0.2">
      <c r="C17" s="12">
        <v>12</v>
      </c>
      <c r="D17" s="19">
        <v>14.16</v>
      </c>
      <c r="E17" s="9">
        <v>102.91666666666669</v>
      </c>
      <c r="F17" s="15">
        <v>34.375</v>
      </c>
      <c r="G17" s="19">
        <f t="shared" si="0"/>
        <v>2.9939393939393946</v>
      </c>
      <c r="H17" s="19">
        <f t="shared" si="1"/>
        <v>7.2681261770244836</v>
      </c>
      <c r="I17" s="16">
        <f t="shared" si="2"/>
        <v>2.4276129943502824</v>
      </c>
    </row>
    <row r="18" spans="2:9" x14ac:dyDescent="0.2">
      <c r="C18" s="13">
        <v>13</v>
      </c>
      <c r="D18" s="40">
        <v>15.34</v>
      </c>
      <c r="E18" s="27">
        <v>107.16666666666667</v>
      </c>
      <c r="F18" s="30">
        <v>36.125</v>
      </c>
      <c r="G18" s="40">
        <f t="shared" si="0"/>
        <v>2.9665513264129184</v>
      </c>
      <c r="H18" s="40">
        <f t="shared" si="1"/>
        <v>6.9860930030421562</v>
      </c>
      <c r="I18" s="17">
        <f t="shared" si="2"/>
        <v>2.3549543676662319</v>
      </c>
    </row>
    <row r="19" spans="2:9" x14ac:dyDescent="0.2">
      <c r="D19" s="3"/>
      <c r="E19" s="4"/>
      <c r="F19" s="5"/>
      <c r="G19" s="3"/>
      <c r="H19" s="3"/>
      <c r="I19" s="5"/>
    </row>
    <row r="20" spans="2:9" x14ac:dyDescent="0.2">
      <c r="D20" t="s">
        <v>37</v>
      </c>
      <c r="E20" t="s">
        <v>37</v>
      </c>
      <c r="F20" t="s">
        <v>37</v>
      </c>
      <c r="G20" s="2"/>
      <c r="H20" s="47" t="s">
        <v>1</v>
      </c>
      <c r="I20" s="48"/>
    </row>
    <row r="21" spans="2:9" x14ac:dyDescent="0.2">
      <c r="C21" s="21"/>
      <c r="D21" s="34" t="s">
        <v>2</v>
      </c>
      <c r="E21" s="35" t="s">
        <v>3</v>
      </c>
      <c r="F21" s="36" t="s">
        <v>4</v>
      </c>
      <c r="G21" s="34" t="s">
        <v>16</v>
      </c>
      <c r="H21" s="37" t="s">
        <v>17</v>
      </c>
      <c r="I21" s="38" t="s">
        <v>18</v>
      </c>
    </row>
    <row r="22" spans="2:9" x14ac:dyDescent="0.2">
      <c r="B22" t="s">
        <v>11</v>
      </c>
      <c r="C22" s="12" t="s">
        <v>6</v>
      </c>
      <c r="D22" s="39" t="s">
        <v>7</v>
      </c>
      <c r="E22" s="20" t="s">
        <v>8</v>
      </c>
      <c r="F22" s="18" t="s">
        <v>34</v>
      </c>
      <c r="G22" s="50" t="s">
        <v>36</v>
      </c>
      <c r="H22" s="20" t="s">
        <v>10</v>
      </c>
      <c r="I22" s="49" t="s">
        <v>35</v>
      </c>
    </row>
    <row r="23" spans="2:9" x14ac:dyDescent="0.2">
      <c r="C23" s="12">
        <v>2</v>
      </c>
      <c r="D23" s="19">
        <v>2.4566666666666666</v>
      </c>
      <c r="E23" s="9">
        <v>25.611111111111114</v>
      </c>
      <c r="F23" s="15">
        <v>7.9166666666666661</v>
      </c>
      <c r="G23" s="19">
        <f t="shared" ref="G23:G33" si="3">E23/F23</f>
        <v>3.2350877192982463</v>
      </c>
      <c r="H23" s="19">
        <f t="shared" ref="H23:H33" si="4">E23/D23</f>
        <v>10.425146992311173</v>
      </c>
      <c r="I23" s="16">
        <f t="shared" ref="I23:I33" si="5">F23/D23</f>
        <v>3.2225237449118045</v>
      </c>
    </row>
    <row r="24" spans="2:9" x14ac:dyDescent="0.2">
      <c r="C24" s="12">
        <v>3</v>
      </c>
      <c r="D24" s="19">
        <v>3.6849999999999996</v>
      </c>
      <c r="E24" s="9">
        <v>33.388888888888893</v>
      </c>
      <c r="F24" s="15">
        <v>10.291666666666668</v>
      </c>
      <c r="G24" s="19">
        <f t="shared" si="3"/>
        <v>3.2442645074224021</v>
      </c>
      <c r="H24" s="19">
        <f t="shared" si="4"/>
        <v>9.0607568219508536</v>
      </c>
      <c r="I24" s="16">
        <f t="shared" si="5"/>
        <v>2.7928539122568981</v>
      </c>
    </row>
    <row r="25" spans="2:9" x14ac:dyDescent="0.2">
      <c r="C25" s="12">
        <v>4</v>
      </c>
      <c r="D25" s="19">
        <v>4.9133333333333331</v>
      </c>
      <c r="E25" s="9">
        <v>40.916666666666664</v>
      </c>
      <c r="F25" s="15">
        <v>13.416666666666666</v>
      </c>
      <c r="G25" s="19">
        <f t="shared" si="3"/>
        <v>3.0496894409937889</v>
      </c>
      <c r="H25" s="19">
        <f t="shared" si="4"/>
        <v>8.3276797829036635</v>
      </c>
      <c r="I25" s="16">
        <f t="shared" si="5"/>
        <v>2.7306648575305292</v>
      </c>
    </row>
    <row r="26" spans="2:9" x14ac:dyDescent="0.2">
      <c r="C26" s="12">
        <v>5</v>
      </c>
      <c r="D26" s="19">
        <v>6.1416666666666666</v>
      </c>
      <c r="E26" s="9">
        <v>49</v>
      </c>
      <c r="F26" s="15">
        <v>16.083333333333332</v>
      </c>
      <c r="G26" s="19">
        <f t="shared" si="3"/>
        <v>3.0466321243523318</v>
      </c>
      <c r="H26" s="19">
        <f t="shared" si="4"/>
        <v>7.9782903663500679</v>
      </c>
      <c r="I26" s="16">
        <f t="shared" si="5"/>
        <v>2.6187245590230663</v>
      </c>
    </row>
    <row r="27" spans="2:9" x14ac:dyDescent="0.2">
      <c r="C27" s="12">
        <v>6</v>
      </c>
      <c r="D27" s="19">
        <v>7.3699999999999992</v>
      </c>
      <c r="E27" s="9">
        <v>56.777777777777779</v>
      </c>
      <c r="F27" s="15">
        <v>18.458333333333336</v>
      </c>
      <c r="G27" s="19">
        <f t="shared" si="3"/>
        <v>3.0759969902182087</v>
      </c>
      <c r="H27" s="19">
        <f t="shared" si="4"/>
        <v>7.7039047188300929</v>
      </c>
      <c r="I27" s="16">
        <f t="shared" si="5"/>
        <v>2.5045228403437365</v>
      </c>
    </row>
    <row r="28" spans="2:9" x14ac:dyDescent="0.2">
      <c r="C28" s="12">
        <v>7</v>
      </c>
      <c r="D28" s="19">
        <v>8.5983333333333327</v>
      </c>
      <c r="E28" s="9">
        <v>64.277777777777786</v>
      </c>
      <c r="F28" s="15">
        <v>20.708333333333332</v>
      </c>
      <c r="G28" s="19">
        <f t="shared" si="3"/>
        <v>3.1039570757880623</v>
      </c>
      <c r="H28" s="19">
        <f t="shared" si="4"/>
        <v>7.4756089681462834</v>
      </c>
      <c r="I28" s="16">
        <f t="shared" si="5"/>
        <v>2.4084124830393487</v>
      </c>
    </row>
    <row r="29" spans="2:9" x14ac:dyDescent="0.2">
      <c r="C29" s="12">
        <v>8</v>
      </c>
      <c r="D29" s="19">
        <v>9.8266666666666662</v>
      </c>
      <c r="E29" s="9">
        <v>72.805555555555557</v>
      </c>
      <c r="F29" s="15">
        <v>24.041666666666664</v>
      </c>
      <c r="G29" s="19">
        <f t="shared" si="3"/>
        <v>3.0283073367995383</v>
      </c>
      <c r="H29" s="19">
        <f t="shared" si="4"/>
        <v>7.4089778380823166</v>
      </c>
      <c r="I29" s="16">
        <f t="shared" si="5"/>
        <v>2.4465739484396201</v>
      </c>
    </row>
    <row r="30" spans="2:9" x14ac:dyDescent="0.2">
      <c r="C30" s="12">
        <v>9</v>
      </c>
      <c r="D30" s="19">
        <v>11.055</v>
      </c>
      <c r="E30" s="9">
        <v>79.027777777777786</v>
      </c>
      <c r="F30" s="15">
        <v>24.791666666666664</v>
      </c>
      <c r="G30" s="19">
        <f t="shared" si="3"/>
        <v>3.1876750700280119</v>
      </c>
      <c r="H30" s="19">
        <f t="shared" si="4"/>
        <v>7.1486004321825227</v>
      </c>
      <c r="I30" s="16">
        <f t="shared" si="5"/>
        <v>2.2425750037690335</v>
      </c>
    </row>
    <row r="31" spans="2:9" x14ac:dyDescent="0.2">
      <c r="C31" s="12">
        <v>10</v>
      </c>
      <c r="D31" s="19">
        <v>12.283333333333333</v>
      </c>
      <c r="E31" s="9">
        <v>88.305555555555557</v>
      </c>
      <c r="F31" s="15">
        <v>29.625</v>
      </c>
      <c r="G31" s="19">
        <f t="shared" si="3"/>
        <v>2.9807782466010315</v>
      </c>
      <c r="H31" s="19">
        <f t="shared" si="4"/>
        <v>7.189054726368159</v>
      </c>
      <c r="I31" s="16">
        <f t="shared" si="5"/>
        <v>2.4118046132971505</v>
      </c>
    </row>
    <row r="32" spans="2:9" x14ac:dyDescent="0.2">
      <c r="C32" s="12">
        <v>11</v>
      </c>
      <c r="D32" s="19">
        <v>13.511666666666667</v>
      </c>
      <c r="E32" s="9">
        <v>98.25</v>
      </c>
      <c r="F32" s="15">
        <v>32.25</v>
      </c>
      <c r="G32" s="19">
        <f t="shared" si="3"/>
        <v>3.0465116279069768</v>
      </c>
      <c r="H32" s="19">
        <f t="shared" si="4"/>
        <v>7.2714937708153444</v>
      </c>
      <c r="I32" s="16">
        <f t="shared" si="5"/>
        <v>2.3868261995806095</v>
      </c>
    </row>
    <row r="33" spans="2:29" x14ac:dyDescent="0.2">
      <c r="C33" s="13">
        <v>12</v>
      </c>
      <c r="D33" s="40">
        <v>14.739999999999998</v>
      </c>
      <c r="E33" s="27">
        <v>101.94444444444446</v>
      </c>
      <c r="F33" s="30">
        <v>33.791666666666671</v>
      </c>
      <c r="G33" s="40">
        <f t="shared" si="3"/>
        <v>3.0168516235100697</v>
      </c>
      <c r="H33" s="40">
        <f t="shared" si="4"/>
        <v>6.916176692296097</v>
      </c>
      <c r="I33" s="17">
        <f t="shared" si="5"/>
        <v>2.2925146992311176</v>
      </c>
    </row>
    <row r="34" spans="2:29" x14ac:dyDescent="0.2">
      <c r="G34" s="3"/>
    </row>
    <row r="38" spans="2:29" x14ac:dyDescent="0.2">
      <c r="D38" t="s">
        <v>37</v>
      </c>
      <c r="E38" t="s">
        <v>37</v>
      </c>
      <c r="F38" t="s">
        <v>37</v>
      </c>
      <c r="G38" s="2"/>
      <c r="H38" s="47" t="s">
        <v>1</v>
      </c>
      <c r="I38" s="48"/>
    </row>
    <row r="39" spans="2:29" x14ac:dyDescent="0.2">
      <c r="C39" s="21"/>
      <c r="D39" s="34" t="s">
        <v>2</v>
      </c>
      <c r="E39" s="35" t="s">
        <v>3</v>
      </c>
      <c r="F39" s="36" t="s">
        <v>4</v>
      </c>
      <c r="G39" s="34" t="s">
        <v>16</v>
      </c>
      <c r="H39" s="37" t="s">
        <v>17</v>
      </c>
      <c r="I39" s="38" t="s">
        <v>18</v>
      </c>
    </row>
    <row r="40" spans="2:29" x14ac:dyDescent="0.2">
      <c r="B40" t="s">
        <v>13</v>
      </c>
      <c r="C40" s="12" t="s">
        <v>6</v>
      </c>
      <c r="D40" s="39" t="s">
        <v>7</v>
      </c>
      <c r="E40" s="20" t="s">
        <v>12</v>
      </c>
      <c r="F40" s="18" t="s">
        <v>34</v>
      </c>
      <c r="G40" s="50" t="s">
        <v>36</v>
      </c>
      <c r="H40" s="20" t="s">
        <v>10</v>
      </c>
      <c r="I40" s="49" t="s">
        <v>35</v>
      </c>
      <c r="M40" s="1" t="s">
        <v>26</v>
      </c>
      <c r="N40" s="1" t="s">
        <v>21</v>
      </c>
      <c r="O40" s="1" t="s">
        <v>22</v>
      </c>
      <c r="P40" s="1" t="s">
        <v>23</v>
      </c>
      <c r="U40" s="1" t="s">
        <v>26</v>
      </c>
      <c r="V40" s="1" t="s">
        <v>21</v>
      </c>
      <c r="W40" s="1" t="s">
        <v>22</v>
      </c>
      <c r="X40" s="1" t="s">
        <v>23</v>
      </c>
      <c r="AC40" s="7"/>
    </row>
    <row r="41" spans="2:29" x14ac:dyDescent="0.2">
      <c r="B41" s="43">
        <v>15</v>
      </c>
      <c r="C41" s="12">
        <v>1</v>
      </c>
      <c r="D41" s="10">
        <f>B41/2</f>
        <v>7.5</v>
      </c>
      <c r="E41" s="9">
        <v>50.30555555555555</v>
      </c>
      <c r="F41" s="15">
        <v>17.5</v>
      </c>
      <c r="G41" s="19">
        <f>E41/F41</f>
        <v>2.8746031746031742</v>
      </c>
      <c r="H41" s="19">
        <f>E41/D41</f>
        <v>6.7074074074074064</v>
      </c>
      <c r="I41" s="16">
        <f>F41/D41</f>
        <v>2.3333333333333335</v>
      </c>
      <c r="L41" t="s">
        <v>19</v>
      </c>
      <c r="M41">
        <f>H2</f>
        <v>6.43</v>
      </c>
      <c r="N41" s="46">
        <v>6.4226000000000001</v>
      </c>
      <c r="O41" s="46">
        <v>6.36</v>
      </c>
      <c r="P41" s="46">
        <v>6.6555999999999997</v>
      </c>
      <c r="T41" t="s">
        <v>24</v>
      </c>
      <c r="U41">
        <f>I2</f>
        <v>2.2360000000000002</v>
      </c>
      <c r="V41" s="44">
        <v>2.2069999999999999</v>
      </c>
      <c r="W41" s="44">
        <v>2.1377000000000002</v>
      </c>
      <c r="X41" s="44">
        <v>2.0889000000000002</v>
      </c>
      <c r="AC41" s="6"/>
    </row>
    <row r="42" spans="2:29" x14ac:dyDescent="0.2">
      <c r="C42" s="13">
        <v>2</v>
      </c>
      <c r="D42" s="14">
        <f>B41</f>
        <v>15</v>
      </c>
      <c r="E42" s="27">
        <v>100.22222222222223</v>
      </c>
      <c r="F42" s="30">
        <v>33.166666666666664</v>
      </c>
      <c r="G42" s="40">
        <f>E42/F42</f>
        <v>3.0217755443886101</v>
      </c>
      <c r="H42" s="40">
        <f>E42/D42</f>
        <v>6.681481481481482</v>
      </c>
      <c r="I42" s="17">
        <f>F42/D42</f>
        <v>2.2111111111111108</v>
      </c>
      <c r="L42" t="s">
        <v>20</v>
      </c>
      <c r="M42">
        <v>0</v>
      </c>
      <c r="N42" s="46">
        <v>9.5234000000000005</v>
      </c>
      <c r="O42" s="46">
        <v>9.8865999999999996</v>
      </c>
      <c r="P42" s="46">
        <v>0.38890000000000002</v>
      </c>
      <c r="T42" t="s">
        <v>25</v>
      </c>
      <c r="U42">
        <v>0</v>
      </c>
      <c r="V42" s="44">
        <v>2.3993000000000002</v>
      </c>
      <c r="W42" s="44">
        <v>2.6537999999999999</v>
      </c>
      <c r="X42" s="44">
        <v>1.8332999999999999</v>
      </c>
    </row>
    <row r="44" spans="2:29" x14ac:dyDescent="0.2">
      <c r="O44" s="7"/>
      <c r="U44" s="7"/>
      <c r="AC44" s="7"/>
    </row>
    <row r="45" spans="2:29" x14ac:dyDescent="0.2">
      <c r="M45" s="1" t="s">
        <v>26</v>
      </c>
      <c r="N45" s="1" t="s">
        <v>21</v>
      </c>
      <c r="O45" s="1" t="s">
        <v>22</v>
      </c>
      <c r="P45" s="1" t="s">
        <v>23</v>
      </c>
      <c r="U45" s="1" t="s">
        <v>26</v>
      </c>
      <c r="V45" s="1" t="s">
        <v>21</v>
      </c>
      <c r="W45" s="1" t="s">
        <v>22</v>
      </c>
      <c r="X45" s="1" t="s">
        <v>23</v>
      </c>
      <c r="AC45" s="6"/>
    </row>
    <row r="46" spans="2:29" x14ac:dyDescent="0.2">
      <c r="L46" t="s">
        <v>27</v>
      </c>
      <c r="M46" s="2">
        <f>H2/$M$41</f>
        <v>1</v>
      </c>
      <c r="N46" s="2">
        <f t="shared" ref="N46:P46" si="6">N41/$M$41</f>
        <v>0.99884914463452568</v>
      </c>
      <c r="O46" s="2">
        <f t="shared" si="6"/>
        <v>0.98911353032659421</v>
      </c>
      <c r="P46" s="2">
        <f t="shared" si="6"/>
        <v>1.0350855365474338</v>
      </c>
      <c r="Q46" t="s">
        <v>29</v>
      </c>
      <c r="T46" t="s">
        <v>32</v>
      </c>
      <c r="U46">
        <f>U41/I2</f>
        <v>1</v>
      </c>
      <c r="V46" s="45">
        <f>V41/$I$2</f>
        <v>0.98703041144901593</v>
      </c>
      <c r="W46" s="45">
        <f t="shared" ref="W46:X46" si="7">W41/$I$2</f>
        <v>0.95603756708407872</v>
      </c>
      <c r="X46" s="45">
        <f t="shared" si="7"/>
        <v>0.93421288014311266</v>
      </c>
      <c r="Y46" t="s">
        <v>31</v>
      </c>
    </row>
    <row r="47" spans="2:29" x14ac:dyDescent="0.2">
      <c r="L47" t="s">
        <v>28</v>
      </c>
      <c r="M47" s="2">
        <v>0</v>
      </c>
      <c r="N47" s="2">
        <f>N42/$D$18</f>
        <v>0.62082138200782278</v>
      </c>
      <c r="O47" s="2">
        <f>O42/D33</f>
        <v>0.6707327001356852</v>
      </c>
      <c r="P47" s="2">
        <f>P42/D42</f>
        <v>2.5926666666666667E-2</v>
      </c>
      <c r="Q47" t="s">
        <v>30</v>
      </c>
      <c r="T47" t="s">
        <v>33</v>
      </c>
      <c r="U47">
        <v>0</v>
      </c>
      <c r="V47" s="45">
        <f>V42/D18</f>
        <v>0.15640808344198176</v>
      </c>
      <c r="W47" s="45">
        <f>W42/D33</f>
        <v>0.18004070556309365</v>
      </c>
      <c r="X47" s="45">
        <f>X42/D42</f>
        <v>0.12222</v>
      </c>
      <c r="Y47" t="s">
        <v>30</v>
      </c>
    </row>
  </sheetData>
  <mergeCells count="3">
    <mergeCell ref="H4:I4"/>
    <mergeCell ref="H20:I20"/>
    <mergeCell ref="H38:I38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2"/>
  <sheetViews>
    <sheetView topLeftCell="H1" workbookViewId="0">
      <selection activeCell="AP52" sqref="AP52"/>
    </sheetView>
  </sheetViews>
  <sheetFormatPr defaultRowHeight="13.2" x14ac:dyDescent="0.2"/>
  <sheetData>
    <row r="3" spans="2:12" x14ac:dyDescent="0.2">
      <c r="B3" s="21"/>
      <c r="C3" s="22" t="s">
        <v>5</v>
      </c>
      <c r="D3" s="22" t="s">
        <v>11</v>
      </c>
      <c r="E3" s="22" t="s">
        <v>14</v>
      </c>
      <c r="F3" s="23" t="s">
        <v>15</v>
      </c>
      <c r="H3" s="21"/>
      <c r="I3" s="22" t="s">
        <v>5</v>
      </c>
      <c r="J3" s="22" t="s">
        <v>11</v>
      </c>
      <c r="K3" s="22" t="s">
        <v>14</v>
      </c>
      <c r="L3" s="23" t="s">
        <v>15</v>
      </c>
    </row>
    <row r="4" spans="2:12" x14ac:dyDescent="0.2">
      <c r="B4" s="24" t="s">
        <v>7</v>
      </c>
      <c r="C4" s="20" t="s">
        <v>8</v>
      </c>
      <c r="D4" s="20" t="s">
        <v>8</v>
      </c>
      <c r="E4" s="20" t="s">
        <v>12</v>
      </c>
      <c r="F4" s="25" t="s">
        <v>12</v>
      </c>
      <c r="G4" s="19"/>
      <c r="H4" s="24" t="s">
        <v>7</v>
      </c>
      <c r="I4" s="18" t="s">
        <v>9</v>
      </c>
      <c r="J4" s="18" t="s">
        <v>9</v>
      </c>
      <c r="K4" s="18" t="s">
        <v>9</v>
      </c>
      <c r="L4" s="29" t="s">
        <v>9</v>
      </c>
    </row>
    <row r="5" spans="2:12" x14ac:dyDescent="0.2">
      <c r="B5" s="31">
        <v>0</v>
      </c>
      <c r="C5" s="32"/>
      <c r="D5" s="32"/>
      <c r="E5" s="32"/>
      <c r="F5" s="33">
        <v>0</v>
      </c>
      <c r="G5" s="19"/>
      <c r="H5" s="31">
        <v>0</v>
      </c>
      <c r="I5" s="32"/>
      <c r="J5" s="32"/>
      <c r="K5" s="32"/>
      <c r="L5" s="33">
        <v>0</v>
      </c>
    </row>
    <row r="6" spans="2:12" x14ac:dyDescent="0.2">
      <c r="B6" s="8">
        <v>2.36</v>
      </c>
      <c r="C6" s="9">
        <v>25</v>
      </c>
      <c r="D6" s="10"/>
      <c r="E6" s="10"/>
      <c r="F6" s="26">
        <f>B6*6.43</f>
        <v>15.174799999999999</v>
      </c>
      <c r="G6" s="19"/>
      <c r="H6" s="8">
        <v>2.36</v>
      </c>
      <c r="I6" s="15">
        <v>7.875</v>
      </c>
      <c r="J6" s="10"/>
      <c r="K6" s="10"/>
      <c r="L6" s="26">
        <f>2.236*H6</f>
        <v>5.2769599999999999</v>
      </c>
    </row>
    <row r="7" spans="2:12" x14ac:dyDescent="0.2">
      <c r="B7" s="8">
        <v>3.54</v>
      </c>
      <c r="C7" s="9">
        <v>32.888888888888886</v>
      </c>
      <c r="D7" s="10"/>
      <c r="E7" s="10"/>
      <c r="F7" s="26">
        <f t="shared" ref="F7:F17" si="0">B7*6.43</f>
        <v>22.7622</v>
      </c>
      <c r="G7" s="19"/>
      <c r="H7" s="8">
        <v>3.54</v>
      </c>
      <c r="I7" s="15">
        <v>10.583333333333332</v>
      </c>
      <c r="J7" s="10"/>
      <c r="K7" s="10"/>
      <c r="L7" s="26">
        <f t="shared" ref="L7:L17" si="1">2.236*H7</f>
        <v>7.9154400000000011</v>
      </c>
    </row>
    <row r="8" spans="2:12" x14ac:dyDescent="0.2">
      <c r="B8" s="8">
        <v>4.72</v>
      </c>
      <c r="C8" s="9">
        <v>40.391666666666666</v>
      </c>
      <c r="D8" s="10"/>
      <c r="E8" s="10"/>
      <c r="F8" s="26">
        <f t="shared" si="0"/>
        <v>30.349599999999999</v>
      </c>
      <c r="G8" s="19"/>
      <c r="H8" s="8">
        <v>4.72</v>
      </c>
      <c r="I8" s="15">
        <v>12.720588235294118</v>
      </c>
      <c r="J8" s="10"/>
      <c r="K8" s="10"/>
      <c r="L8" s="26">
        <f t="shared" si="1"/>
        <v>10.55392</v>
      </c>
    </row>
    <row r="9" spans="2:12" x14ac:dyDescent="0.2">
      <c r="B9" s="8">
        <v>5.8999999999999995</v>
      </c>
      <c r="C9" s="9">
        <v>46.111111111111114</v>
      </c>
      <c r="D9" s="10"/>
      <c r="E9" s="10"/>
      <c r="F9" s="26">
        <f t="shared" si="0"/>
        <v>37.936999999999998</v>
      </c>
      <c r="G9" s="19"/>
      <c r="H9" s="8">
        <v>5.8999999999999995</v>
      </c>
      <c r="I9" s="15">
        <v>15.125</v>
      </c>
      <c r="J9" s="10"/>
      <c r="K9" s="10"/>
      <c r="L9" s="26">
        <f t="shared" si="1"/>
        <v>13.192399999999999</v>
      </c>
    </row>
    <row r="10" spans="2:12" x14ac:dyDescent="0.2">
      <c r="B10" s="8">
        <v>7.08</v>
      </c>
      <c r="C10" s="9">
        <v>54.69444444444445</v>
      </c>
      <c r="D10" s="10"/>
      <c r="E10" s="10"/>
      <c r="F10" s="26">
        <f t="shared" si="0"/>
        <v>45.5244</v>
      </c>
      <c r="G10" s="19"/>
      <c r="H10" s="8">
        <v>7.08</v>
      </c>
      <c r="I10" s="15">
        <v>17.833333333333336</v>
      </c>
      <c r="J10" s="10"/>
      <c r="K10" s="10"/>
      <c r="L10" s="26">
        <f t="shared" si="1"/>
        <v>15.830880000000002</v>
      </c>
    </row>
    <row r="11" spans="2:12" x14ac:dyDescent="0.2">
      <c r="B11" s="8">
        <v>8.26</v>
      </c>
      <c r="C11" s="9">
        <v>63.166666666666664</v>
      </c>
      <c r="D11" s="10"/>
      <c r="E11" s="10"/>
      <c r="F11" s="26">
        <f t="shared" si="0"/>
        <v>53.111799999999995</v>
      </c>
      <c r="G11" s="19"/>
      <c r="H11" s="8">
        <v>8.26</v>
      </c>
      <c r="I11" s="15">
        <v>20.583333333333336</v>
      </c>
      <c r="J11" s="10"/>
      <c r="K11" s="10"/>
      <c r="L11" s="26">
        <f t="shared" si="1"/>
        <v>18.469360000000002</v>
      </c>
    </row>
    <row r="12" spans="2:12" x14ac:dyDescent="0.2">
      <c r="B12" s="8">
        <v>9.44</v>
      </c>
      <c r="C12" s="9">
        <v>68.888888888888886</v>
      </c>
      <c r="D12" s="10"/>
      <c r="E12" s="10"/>
      <c r="F12" s="26">
        <f t="shared" si="0"/>
        <v>60.699199999999998</v>
      </c>
      <c r="G12" s="19"/>
      <c r="H12" s="8">
        <v>9.44</v>
      </c>
      <c r="I12" s="15">
        <v>22.916666666666664</v>
      </c>
      <c r="J12" s="10"/>
      <c r="K12" s="10"/>
      <c r="L12" s="26">
        <f t="shared" si="1"/>
        <v>21.107839999999999</v>
      </c>
    </row>
    <row r="13" spans="2:12" x14ac:dyDescent="0.2">
      <c r="B13" s="8">
        <v>10.62</v>
      </c>
      <c r="C13" s="9">
        <v>77.277777777777786</v>
      </c>
      <c r="D13" s="10"/>
      <c r="E13" s="10"/>
      <c r="F13" s="26">
        <f t="shared" si="0"/>
        <v>68.286599999999993</v>
      </c>
      <c r="G13" s="19"/>
      <c r="H13" s="8">
        <v>10.62</v>
      </c>
      <c r="I13" s="15">
        <v>25.5</v>
      </c>
      <c r="J13" s="10"/>
      <c r="K13" s="10"/>
      <c r="L13" s="26">
        <f t="shared" si="1"/>
        <v>23.746320000000001</v>
      </c>
    </row>
    <row r="14" spans="2:12" x14ac:dyDescent="0.2">
      <c r="B14" s="8">
        <v>11.799999999999999</v>
      </c>
      <c r="C14" s="9">
        <v>85.888888888888872</v>
      </c>
      <c r="D14" s="10"/>
      <c r="E14" s="10"/>
      <c r="F14" s="26">
        <f t="shared" si="0"/>
        <v>75.873999999999995</v>
      </c>
      <c r="G14" s="19"/>
      <c r="H14" s="8">
        <v>11.799999999999999</v>
      </c>
      <c r="I14" s="15">
        <v>28.75</v>
      </c>
      <c r="J14" s="10"/>
      <c r="K14" s="10"/>
      <c r="L14" s="26">
        <f t="shared" si="1"/>
        <v>26.384799999999998</v>
      </c>
    </row>
    <row r="15" spans="2:12" x14ac:dyDescent="0.2">
      <c r="B15" s="8">
        <v>12.979999999999999</v>
      </c>
      <c r="C15" s="9">
        <v>91.972222222222214</v>
      </c>
      <c r="D15" s="10"/>
      <c r="E15" s="10"/>
      <c r="F15" s="26">
        <f t="shared" si="0"/>
        <v>83.461399999999983</v>
      </c>
      <c r="G15" s="19"/>
      <c r="H15" s="8">
        <v>12.979999999999999</v>
      </c>
      <c r="I15" s="15">
        <v>30.791666666666664</v>
      </c>
      <c r="J15" s="10"/>
      <c r="K15" s="10"/>
      <c r="L15" s="26">
        <f t="shared" si="1"/>
        <v>29.02328</v>
      </c>
    </row>
    <row r="16" spans="2:12" x14ac:dyDescent="0.2">
      <c r="B16" s="8">
        <v>14.16</v>
      </c>
      <c r="C16" s="9">
        <v>102.91666666666669</v>
      </c>
      <c r="D16" s="10"/>
      <c r="E16" s="10"/>
      <c r="F16" s="26">
        <f t="shared" si="0"/>
        <v>91.0488</v>
      </c>
      <c r="G16" s="19"/>
      <c r="H16" s="8">
        <v>14.16</v>
      </c>
      <c r="I16" s="15">
        <v>34.375</v>
      </c>
      <c r="J16" s="10"/>
      <c r="K16" s="10"/>
      <c r="L16" s="26">
        <f t="shared" si="1"/>
        <v>31.661760000000005</v>
      </c>
    </row>
    <row r="17" spans="2:12" x14ac:dyDescent="0.2">
      <c r="B17" s="8">
        <v>15.34</v>
      </c>
      <c r="C17" s="9">
        <v>107.16666666666667</v>
      </c>
      <c r="D17" s="10"/>
      <c r="E17" s="10"/>
      <c r="F17" s="26">
        <f t="shared" si="0"/>
        <v>98.636199999999988</v>
      </c>
      <c r="G17" s="19"/>
      <c r="H17" s="8">
        <v>15.34</v>
      </c>
      <c r="I17" s="15">
        <v>36.125</v>
      </c>
      <c r="J17" s="10"/>
      <c r="K17" s="10"/>
      <c r="L17" s="26">
        <f t="shared" si="1"/>
        <v>34.300240000000002</v>
      </c>
    </row>
    <row r="18" spans="2:12" x14ac:dyDescent="0.2">
      <c r="B18" s="12"/>
      <c r="C18" s="10"/>
      <c r="D18" s="10"/>
      <c r="E18" s="10"/>
      <c r="F18" s="11"/>
      <c r="G18" s="10"/>
      <c r="H18" s="12"/>
      <c r="I18" s="10"/>
      <c r="J18" s="10"/>
      <c r="K18" s="10"/>
      <c r="L18" s="11"/>
    </row>
    <row r="19" spans="2:12" x14ac:dyDescent="0.2">
      <c r="B19" s="8">
        <v>2.4566666666666666</v>
      </c>
      <c r="C19" s="10"/>
      <c r="D19" s="9">
        <v>25.611111111111114</v>
      </c>
      <c r="E19" s="10"/>
      <c r="F19" s="11"/>
      <c r="G19" s="10"/>
      <c r="H19" s="8">
        <v>2.4566666666666666</v>
      </c>
      <c r="I19" s="10"/>
      <c r="J19" s="15">
        <v>7.9166666666666661</v>
      </c>
      <c r="K19" s="10"/>
      <c r="L19" s="11"/>
    </row>
    <row r="20" spans="2:12" x14ac:dyDescent="0.2">
      <c r="B20" s="8">
        <v>3.6849999999999996</v>
      </c>
      <c r="C20" s="10"/>
      <c r="D20" s="9">
        <v>33.388888888888893</v>
      </c>
      <c r="E20" s="10"/>
      <c r="F20" s="11"/>
      <c r="G20" s="10"/>
      <c r="H20" s="8">
        <v>3.6849999999999996</v>
      </c>
      <c r="I20" s="10"/>
      <c r="J20" s="15">
        <v>10.291666666666668</v>
      </c>
      <c r="K20" s="10"/>
      <c r="L20" s="11"/>
    </row>
    <row r="21" spans="2:12" x14ac:dyDescent="0.2">
      <c r="B21" s="8">
        <v>4.9133333333333331</v>
      </c>
      <c r="C21" s="10"/>
      <c r="D21" s="9">
        <v>40.916666666666664</v>
      </c>
      <c r="E21" s="10"/>
      <c r="F21" s="11"/>
      <c r="G21" s="10"/>
      <c r="H21" s="8">
        <v>4.9133333333333331</v>
      </c>
      <c r="I21" s="10"/>
      <c r="J21" s="15">
        <v>13.416666666666666</v>
      </c>
      <c r="K21" s="10"/>
      <c r="L21" s="11"/>
    </row>
    <row r="22" spans="2:12" x14ac:dyDescent="0.2">
      <c r="B22" s="8">
        <v>6.1416666666666666</v>
      </c>
      <c r="C22" s="10"/>
      <c r="D22" s="9">
        <v>49</v>
      </c>
      <c r="E22" s="10"/>
      <c r="F22" s="11"/>
      <c r="G22" s="10"/>
      <c r="H22" s="8">
        <v>6.1416666666666666</v>
      </c>
      <c r="I22" s="10"/>
      <c r="J22" s="15">
        <v>16.083333333333332</v>
      </c>
      <c r="K22" s="10"/>
      <c r="L22" s="11"/>
    </row>
    <row r="23" spans="2:12" x14ac:dyDescent="0.2">
      <c r="B23" s="8">
        <v>7.3699999999999992</v>
      </c>
      <c r="C23" s="10"/>
      <c r="D23" s="9">
        <v>56.777777777777779</v>
      </c>
      <c r="E23" s="10"/>
      <c r="F23" s="11"/>
      <c r="G23" s="10"/>
      <c r="H23" s="8">
        <v>7.3699999999999992</v>
      </c>
      <c r="I23" s="10"/>
      <c r="J23" s="15">
        <v>18.458333333333336</v>
      </c>
      <c r="K23" s="10"/>
      <c r="L23" s="11"/>
    </row>
    <row r="24" spans="2:12" x14ac:dyDescent="0.2">
      <c r="B24" s="8">
        <v>8.5983333333333327</v>
      </c>
      <c r="C24" s="10"/>
      <c r="D24" s="9">
        <v>64.277777777777786</v>
      </c>
      <c r="E24" s="10"/>
      <c r="F24" s="11"/>
      <c r="G24" s="10"/>
      <c r="H24" s="8">
        <v>8.5983333333333327</v>
      </c>
      <c r="I24" s="10"/>
      <c r="J24" s="15">
        <v>20.708333333333332</v>
      </c>
      <c r="K24" s="10"/>
      <c r="L24" s="11"/>
    </row>
    <row r="25" spans="2:12" x14ac:dyDescent="0.2">
      <c r="B25" s="8">
        <v>9.8266666666666662</v>
      </c>
      <c r="C25" s="10"/>
      <c r="D25" s="9">
        <v>72.805555555555557</v>
      </c>
      <c r="E25" s="10"/>
      <c r="F25" s="11"/>
      <c r="G25" s="10"/>
      <c r="H25" s="8">
        <v>9.8266666666666662</v>
      </c>
      <c r="I25" s="10"/>
      <c r="J25" s="15">
        <v>24.041666666666664</v>
      </c>
      <c r="K25" s="10"/>
      <c r="L25" s="11"/>
    </row>
    <row r="26" spans="2:12" x14ac:dyDescent="0.2">
      <c r="B26" s="8">
        <v>11.055</v>
      </c>
      <c r="C26" s="10"/>
      <c r="D26" s="9">
        <v>79.027777777777786</v>
      </c>
      <c r="E26" s="10"/>
      <c r="F26" s="11"/>
      <c r="G26" s="10"/>
      <c r="H26" s="8">
        <v>11.055</v>
      </c>
      <c r="I26" s="10"/>
      <c r="J26" s="15">
        <v>24.791666666666664</v>
      </c>
      <c r="K26" s="10"/>
      <c r="L26" s="11"/>
    </row>
    <row r="27" spans="2:12" x14ac:dyDescent="0.2">
      <c r="B27" s="8">
        <v>12.283333333333333</v>
      </c>
      <c r="C27" s="10"/>
      <c r="D27" s="9">
        <v>88.305555555555557</v>
      </c>
      <c r="E27" s="10"/>
      <c r="F27" s="11"/>
      <c r="G27" s="10"/>
      <c r="H27" s="8">
        <v>12.283333333333333</v>
      </c>
      <c r="I27" s="10"/>
      <c r="J27" s="15">
        <v>29.625</v>
      </c>
      <c r="K27" s="10"/>
      <c r="L27" s="11"/>
    </row>
    <row r="28" spans="2:12" x14ac:dyDescent="0.2">
      <c r="B28" s="8">
        <v>13.511666666666667</v>
      </c>
      <c r="C28" s="10"/>
      <c r="D28" s="9">
        <v>98.25</v>
      </c>
      <c r="E28" s="10"/>
      <c r="F28" s="11"/>
      <c r="G28" s="10"/>
      <c r="H28" s="8">
        <v>13.511666666666667</v>
      </c>
      <c r="I28" s="10"/>
      <c r="J28" s="15">
        <v>32.25</v>
      </c>
      <c r="K28" s="10"/>
      <c r="L28" s="11"/>
    </row>
    <row r="29" spans="2:12" x14ac:dyDescent="0.2">
      <c r="B29" s="8">
        <v>14.739999999999998</v>
      </c>
      <c r="C29" s="10"/>
      <c r="D29" s="9">
        <v>101.94444444444446</v>
      </c>
      <c r="E29" s="10"/>
      <c r="F29" s="11"/>
      <c r="G29" s="10"/>
      <c r="H29" s="8">
        <v>14.739999999999998</v>
      </c>
      <c r="I29" s="10"/>
      <c r="J29" s="15">
        <v>33.791666666666671</v>
      </c>
      <c r="K29" s="10"/>
      <c r="L29" s="11"/>
    </row>
    <row r="30" spans="2:12" x14ac:dyDescent="0.2">
      <c r="B30" s="12"/>
      <c r="C30" s="10"/>
      <c r="D30" s="10"/>
      <c r="E30" s="10"/>
      <c r="F30" s="11"/>
      <c r="G30" s="10"/>
      <c r="H30" s="12"/>
      <c r="I30" s="10"/>
      <c r="J30" s="10"/>
      <c r="K30" s="10"/>
      <c r="L30" s="11"/>
    </row>
    <row r="31" spans="2:12" x14ac:dyDescent="0.2">
      <c r="B31" s="12">
        <v>7.5</v>
      </c>
      <c r="C31" s="10"/>
      <c r="D31" s="10"/>
      <c r="E31" s="9">
        <v>50.30555555555555</v>
      </c>
      <c r="F31" s="11"/>
      <c r="G31" s="10"/>
      <c r="H31" s="12">
        <v>7.5</v>
      </c>
      <c r="I31" s="10"/>
      <c r="J31" s="10"/>
      <c r="K31" s="15">
        <v>17.5</v>
      </c>
      <c r="L31" s="16"/>
    </row>
    <row r="32" spans="2:12" x14ac:dyDescent="0.2">
      <c r="B32" s="13">
        <v>15</v>
      </c>
      <c r="C32" s="14"/>
      <c r="D32" s="14"/>
      <c r="E32" s="27">
        <v>100.22222222222223</v>
      </c>
      <c r="F32" s="28"/>
      <c r="G32" s="10"/>
      <c r="H32" s="13">
        <v>15</v>
      </c>
      <c r="I32" s="14"/>
      <c r="J32" s="14"/>
      <c r="K32" s="30">
        <v>33.166666666666664</v>
      </c>
      <c r="L32" s="17"/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測定値</vt:lpstr>
      <vt:lpstr>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</dc:creator>
  <cp:lastModifiedBy>miho</cp:lastModifiedBy>
  <cp:lastPrinted>2023-03-18T12:54:51Z</cp:lastPrinted>
  <dcterms:created xsi:type="dcterms:W3CDTF">2023-03-17T06:21:05Z</dcterms:created>
  <dcterms:modified xsi:type="dcterms:W3CDTF">2023-03-20T01:09:24Z</dcterms:modified>
</cp:coreProperties>
</file>